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</definedName>
    <definedName name="_xlnm.Print_Area" localSheetId="1">'2014 год '!$A$1:$AE$56</definedName>
  </definedNames>
  <calcPr fullCalcOnLoad="1"/>
</workbook>
</file>

<file path=xl/sharedStrings.xml><?xml version="1.0" encoding="utf-8"?>
<sst xmlns="http://schemas.openxmlformats.org/spreadsheetml/2006/main" count="104" uniqueCount="53">
  <si>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</si>
  <si>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</si>
  <si>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</si>
  <si>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</si>
  <si>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</si>
  <si>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</si>
  <si>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</si>
  <si>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</si>
  <si>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</si>
  <si>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</si>
  <si>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</si>
  <si>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</si>
  <si>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</si>
  <si>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</si>
  <si>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</si>
  <si>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</si>
  <si>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</si>
  <si>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</si>
  <si>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</si>
  <si>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</si>
  <si>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</si>
  <si>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</si>
  <si>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</si>
  <si>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</si>
  <si>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</si>
  <si>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</si>
  <si>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</si>
  <si>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</si>
  <si>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</si>
  <si>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</si>
  <si>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</si>
  <si>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 xml:space="preserve">Муниципальная программа «Профилактика экстремизма в городе Когалыме на 2014 - 2016 годы»
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</si>
  <si>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</si>
  <si>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</si>
  <si>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</si>
  <si>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др.
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</si>
  <si>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</si>
  <si>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</si>
  <si>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</si>
  <si>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</si>
  <si>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 xml:space="preserve">«Профилактика экстремизма в городе Когалыме на 2014 - 2016 годы»  </t>
  </si>
  <si>
    <t>2014 год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</si>
  <si>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</si>
  <si>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Задача будет определена ответственным исполнителем после внесения изменений в программу</t>
  </si>
  <si>
    <t>Мероприятие: монтаж интегрированного технического комплекса безопасности города Когалыма</t>
  </si>
  <si>
    <t xml:space="preserve">Ответственный за составление сетевого графика </t>
  </si>
  <si>
    <t>АДМИНИСТРАЦИЯ ГОРОДА КОГАЛЫМА</t>
  </si>
  <si>
    <t>Участие детей МБЩУ "ДДТ": - во II Всероссийском конкурсе детского и юношеского творчества "Роза ветров в Ханты-Мансийске с 17.-20.04.2014г. - во II Всероссийском театральном конкурсе "Дети играют для детей" в г. Златоусте с 03-06.04.2014. Всего приняли участие 7 детей.</t>
  </si>
  <si>
    <t xml:space="preserve">                                   __________________Н.Г.Павленко</t>
  </si>
  <si>
    <t xml:space="preserve"> конт.тел. 93701</t>
  </si>
  <si>
    <t>на 01.09. 2014 год</t>
  </si>
  <si>
    <t>02.09.2014г.</t>
  </si>
  <si>
    <t>По результатам проведения котировок на право заключить муниципальный конракт на изготовление видеоролика, сложилась экономия в размере 72,20 т.р.    В целях опримизации бюджета города, в КФ направлено письмо  Упр. культуры и мол. политики о рассмотрении данной экономии на заседании Думы города  18 сентября.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</si>
</sst>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00_ ;[Red]\-#,##0.000\ "/>
    <numFmt numFmtId="190" formatCode="0.0000"/>
    <numFmt numFmtId="191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7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9" fontId="10" fillId="33" borderId="14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5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6" xfId="0" applyNumberFormat="1" applyFont="1" applyFill="1" applyBorder="1" applyAlignment="1" applyProtection="1">
      <alignment horizontal="left" vertical="top" wrapText="1"/>
      <protection locked="0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">
      <selection activeCell="A15" sqref="A15:H15"/>
    </sheetView>
  </sheetViews>
  <sheetFormatPr defaultColWidth="9.140625" defaultRowHeight="12.7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42"/>
      <c r="B1" s="42"/>
    </row>
    <row r="9" spans="1:8" ht="12.75">
      <c r="A9" s="40" t="s">
        <v>42</v>
      </c>
      <c r="B9" s="41"/>
      <c r="C9" s="41"/>
      <c r="D9" s="41"/>
      <c r="E9" s="41"/>
      <c r="F9" s="41"/>
      <c r="G9" s="41"/>
      <c r="H9" s="41"/>
    </row>
    <row r="10" spans="1:9" ht="51.75" customHeight="1">
      <c r="A10" s="41"/>
      <c r="B10" s="41"/>
      <c r="C10" s="41"/>
      <c r="D10" s="41"/>
      <c r="E10" s="41"/>
      <c r="F10" s="41"/>
      <c r="G10" s="41"/>
      <c r="H10" s="41"/>
      <c r="I10" s="11"/>
    </row>
    <row r="11" spans="1:9" ht="16.5">
      <c r="A11" s="43" t="s">
        <v>46</v>
      </c>
      <c r="B11" s="43"/>
      <c r="C11" s="43"/>
      <c r="D11" s="43"/>
      <c r="E11" s="43"/>
      <c r="F11" s="43"/>
      <c r="G11" s="43"/>
      <c r="H11" s="43"/>
      <c r="I11" s="11"/>
    </row>
    <row r="12" spans="1:8" ht="16.5">
      <c r="A12" s="12"/>
      <c r="B12" s="12"/>
      <c r="C12" s="12"/>
      <c r="D12" s="12"/>
      <c r="E12" s="12"/>
      <c r="F12" s="12"/>
      <c r="G12" s="12"/>
      <c r="H12" s="12"/>
    </row>
    <row r="13" spans="1:9" ht="27" customHeight="1">
      <c r="A13" s="39" t="s">
        <v>26</v>
      </c>
      <c r="B13" s="39"/>
      <c r="C13" s="39"/>
      <c r="D13" s="39"/>
      <c r="E13" s="39"/>
      <c r="F13" s="39"/>
      <c r="G13" s="39"/>
      <c r="H13" s="39"/>
      <c r="I13" s="11"/>
    </row>
    <row r="14" spans="1:9" ht="27" customHeight="1">
      <c r="A14" s="39" t="s">
        <v>27</v>
      </c>
      <c r="B14" s="39"/>
      <c r="C14" s="39"/>
      <c r="D14" s="39"/>
      <c r="E14" s="39"/>
      <c r="F14" s="39"/>
      <c r="G14" s="39"/>
      <c r="H14" s="39"/>
      <c r="I14" s="11"/>
    </row>
    <row r="15" spans="1:9" ht="27" customHeight="1">
      <c r="A15" s="39" t="s">
        <v>40</v>
      </c>
      <c r="B15" s="39"/>
      <c r="C15" s="39"/>
      <c r="D15" s="39"/>
      <c r="E15" s="39"/>
      <c r="F15" s="39"/>
      <c r="G15" s="39"/>
      <c r="H15" s="39"/>
      <c r="I15" s="11"/>
    </row>
    <row r="16" spans="1:8" ht="16.5">
      <c r="A16" s="39" t="s">
        <v>50</v>
      </c>
      <c r="B16" s="39"/>
      <c r="C16" s="39"/>
      <c r="D16" s="39"/>
      <c r="E16" s="39"/>
      <c r="F16" s="39"/>
      <c r="G16" s="39"/>
      <c r="H16" s="39"/>
    </row>
    <row r="46" spans="1:9" ht="16.5">
      <c r="A46" s="39" t="s">
        <v>28</v>
      </c>
      <c r="B46" s="39"/>
      <c r="C46" s="39"/>
      <c r="D46" s="39"/>
      <c r="E46" s="39"/>
      <c r="F46" s="39"/>
      <c r="G46" s="39"/>
      <c r="H46" s="39"/>
      <c r="I46" s="10"/>
    </row>
    <row r="47" spans="1:9" ht="16.5">
      <c r="A47" s="39" t="s">
        <v>41</v>
      </c>
      <c r="B47" s="39"/>
      <c r="C47" s="39"/>
      <c r="D47" s="39"/>
      <c r="E47" s="39"/>
      <c r="F47" s="39"/>
      <c r="G47" s="39"/>
      <c r="H47" s="39"/>
      <c r="I47" s="10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tabSelected="1" zoomScaleSheetLayoutView="100" zoomScalePageLayoutView="0" workbookViewId="0" topLeftCell="A1">
      <pane xSplit="4" ySplit="7" topLeftCell="E5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54" sqref="G54"/>
    </sheetView>
  </sheetViews>
  <sheetFormatPr defaultColWidth="9.140625" defaultRowHeight="12.75"/>
  <cols>
    <col min="1" max="1" width="59.421875" style="2" customWidth="1"/>
    <col min="2" max="2" width="10.421875" style="2" customWidth="1"/>
    <col min="3" max="3" width="10.28125" style="3" customWidth="1"/>
    <col min="4" max="4" width="10.00390625" style="3" customWidth="1"/>
    <col min="5" max="6" width="9.8515625" style="3" customWidth="1"/>
    <col min="7" max="7" width="9.28125" style="1" customWidth="1"/>
    <col min="8" max="8" width="9.8515625" style="1" customWidth="1"/>
    <col min="9" max="9" width="8.421875" style="1" customWidth="1"/>
    <col min="10" max="10" width="9.8515625" style="1" customWidth="1"/>
    <col min="11" max="11" width="11.00390625" style="1" customWidth="1"/>
    <col min="12" max="12" width="9.8515625" style="1" customWidth="1"/>
    <col min="13" max="13" width="10.851562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10.00390625" style="1" customWidth="1"/>
    <col min="18" max="18" width="9.8515625" style="1" customWidth="1"/>
    <col min="19" max="19" width="10.421875" style="3" customWidth="1"/>
    <col min="20" max="20" width="11.28125" style="3" customWidth="1"/>
    <col min="21" max="22" width="9.8515625" style="3" customWidth="1"/>
    <col min="23" max="23" width="9.57421875" style="3" customWidth="1"/>
    <col min="24" max="24" width="10.28125" style="3" customWidth="1"/>
    <col min="25" max="30" width="9.8515625" style="3" customWidth="1"/>
    <col min="31" max="31" width="35.421875" style="2" customWidth="1"/>
    <col min="32" max="16384" width="9.140625" style="1" customWidth="1"/>
  </cols>
  <sheetData>
    <row r="1" spans="1:31" s="5" customFormat="1" ht="18.75" customHeight="1">
      <c r="A1" s="47" t="s">
        <v>5</v>
      </c>
      <c r="B1" s="55" t="s">
        <v>21</v>
      </c>
      <c r="C1" s="55" t="s">
        <v>18</v>
      </c>
      <c r="D1" s="55" t="s">
        <v>19</v>
      </c>
      <c r="E1" s="48" t="s">
        <v>14</v>
      </c>
      <c r="F1" s="48"/>
      <c r="G1" s="48" t="s">
        <v>0</v>
      </c>
      <c r="H1" s="48"/>
      <c r="I1" s="48" t="s">
        <v>1</v>
      </c>
      <c r="J1" s="48"/>
      <c r="K1" s="48" t="s">
        <v>2</v>
      </c>
      <c r="L1" s="48"/>
      <c r="M1" s="48" t="s">
        <v>3</v>
      </c>
      <c r="N1" s="48"/>
      <c r="O1" s="48" t="s">
        <v>4</v>
      </c>
      <c r="P1" s="48"/>
      <c r="Q1" s="48" t="s">
        <v>6</v>
      </c>
      <c r="R1" s="48"/>
      <c r="S1" s="48" t="s">
        <v>7</v>
      </c>
      <c r="T1" s="48"/>
      <c r="U1" s="48" t="s">
        <v>8</v>
      </c>
      <c r="V1" s="48"/>
      <c r="W1" s="48" t="s">
        <v>9</v>
      </c>
      <c r="X1" s="48"/>
      <c r="Y1" s="48" t="s">
        <v>10</v>
      </c>
      <c r="Z1" s="48"/>
      <c r="AA1" s="48" t="s">
        <v>11</v>
      </c>
      <c r="AB1" s="48"/>
      <c r="AC1" s="48" t="s">
        <v>12</v>
      </c>
      <c r="AD1" s="48"/>
      <c r="AE1" s="47" t="s">
        <v>20</v>
      </c>
    </row>
    <row r="2" spans="1:31" s="5" customFormat="1" ht="60" customHeight="1">
      <c r="A2" s="47"/>
      <c r="B2" s="56"/>
      <c r="C2" s="56"/>
      <c r="D2" s="56"/>
      <c r="E2" s="13" t="s">
        <v>16</v>
      </c>
      <c r="F2" s="13" t="s">
        <v>15</v>
      </c>
      <c r="G2" s="14" t="s">
        <v>13</v>
      </c>
      <c r="H2" s="14" t="s">
        <v>17</v>
      </c>
      <c r="I2" s="14" t="s">
        <v>13</v>
      </c>
      <c r="J2" s="14" t="s">
        <v>17</v>
      </c>
      <c r="K2" s="14" t="s">
        <v>13</v>
      </c>
      <c r="L2" s="14" t="s">
        <v>17</v>
      </c>
      <c r="M2" s="14" t="s">
        <v>13</v>
      </c>
      <c r="N2" s="14" t="s">
        <v>17</v>
      </c>
      <c r="O2" s="14" t="s">
        <v>13</v>
      </c>
      <c r="P2" s="14" t="s">
        <v>17</v>
      </c>
      <c r="Q2" s="14" t="s">
        <v>13</v>
      </c>
      <c r="R2" s="14" t="s">
        <v>17</v>
      </c>
      <c r="S2" s="14" t="s">
        <v>13</v>
      </c>
      <c r="T2" s="14" t="s">
        <v>17</v>
      </c>
      <c r="U2" s="14" t="s">
        <v>13</v>
      </c>
      <c r="V2" s="14" t="s">
        <v>17</v>
      </c>
      <c r="W2" s="14" t="s">
        <v>13</v>
      </c>
      <c r="X2" s="14" t="s">
        <v>17</v>
      </c>
      <c r="Y2" s="14" t="s">
        <v>13</v>
      </c>
      <c r="Z2" s="14" t="s">
        <v>17</v>
      </c>
      <c r="AA2" s="14" t="s">
        <v>13</v>
      </c>
      <c r="AB2" s="14" t="s">
        <v>17</v>
      </c>
      <c r="AC2" s="14" t="s">
        <v>13</v>
      </c>
      <c r="AD2" s="14" t="s">
        <v>17</v>
      </c>
      <c r="AE2" s="47"/>
    </row>
    <row r="3" spans="1:31" s="7" customFormat="1" ht="21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</row>
    <row r="4" spans="1:31" s="15" customFormat="1" ht="19.5" customHeight="1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</row>
    <row r="5" spans="1:31" s="19" customFormat="1" ht="37.5" customHeight="1">
      <c r="A5" s="1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</row>
    <row r="6" spans="1:31" s="19" customFormat="1" ht="55.5" customHeight="1">
      <c r="A6" s="20" t="s">
        <v>33</v>
      </c>
      <c r="B6" s="17"/>
      <c r="C6" s="18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22" t="s">
        <v>47</v>
      </c>
    </row>
    <row r="7" spans="1:31" s="19" customFormat="1" ht="21.75" customHeight="1">
      <c r="A7" s="23" t="s">
        <v>29</v>
      </c>
      <c r="B7" s="24">
        <f>B8+B9+B10+B11</f>
        <v>50</v>
      </c>
      <c r="C7" s="25">
        <v>50</v>
      </c>
      <c r="D7" s="25">
        <v>50</v>
      </c>
      <c r="E7" s="26">
        <v>100</v>
      </c>
      <c r="F7" s="26">
        <v>100</v>
      </c>
      <c r="G7" s="25">
        <f aca="true" t="shared" si="0" ref="G7:M7">G8+G9+G10+G11</f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4">
        <f t="shared" si="0"/>
        <v>50</v>
      </c>
      <c r="N7" s="25">
        <v>50</v>
      </c>
      <c r="O7" s="25">
        <f aca="true" t="shared" si="1" ref="O7:AD7">O8+O9+O10+O11</f>
        <v>0</v>
      </c>
      <c r="P7" s="25">
        <f t="shared" si="1"/>
        <v>0</v>
      </c>
      <c r="Q7" s="25">
        <f t="shared" si="1"/>
        <v>0</v>
      </c>
      <c r="R7" s="25">
        <f t="shared" si="1"/>
        <v>0</v>
      </c>
      <c r="S7" s="25">
        <f t="shared" si="1"/>
        <v>0</v>
      </c>
      <c r="T7" s="25">
        <f t="shared" si="1"/>
        <v>0</v>
      </c>
      <c r="U7" s="25">
        <f t="shared" si="1"/>
        <v>0</v>
      </c>
      <c r="V7" s="25">
        <f t="shared" si="1"/>
        <v>0</v>
      </c>
      <c r="W7" s="25">
        <f t="shared" si="1"/>
        <v>0</v>
      </c>
      <c r="X7" s="25">
        <f t="shared" si="1"/>
        <v>0</v>
      </c>
      <c r="Y7" s="25">
        <f t="shared" si="1"/>
        <v>0</v>
      </c>
      <c r="Z7" s="25">
        <f t="shared" si="1"/>
        <v>0</v>
      </c>
      <c r="AA7" s="25">
        <f t="shared" si="1"/>
        <v>0</v>
      </c>
      <c r="AB7" s="25">
        <f t="shared" si="1"/>
        <v>0</v>
      </c>
      <c r="AC7" s="25">
        <f t="shared" si="1"/>
        <v>0</v>
      </c>
      <c r="AD7" s="25">
        <f t="shared" si="1"/>
        <v>0</v>
      </c>
      <c r="AE7" s="17"/>
    </row>
    <row r="8" spans="1:31" s="19" customFormat="1" ht="18" customHeight="1">
      <c r="A8" s="27" t="s">
        <v>22</v>
      </c>
      <c r="B8" s="28">
        <v>0</v>
      </c>
      <c r="C8" s="25">
        <f aca="true" t="shared" si="2" ref="C8:D11">G8+I8+K8+M8+O8+Q8</f>
        <v>0</v>
      </c>
      <c r="D8" s="25">
        <f t="shared" si="2"/>
        <v>0</v>
      </c>
      <c r="E8" s="26">
        <v>0</v>
      </c>
      <c r="F8" s="26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8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17"/>
    </row>
    <row r="9" spans="1:31" s="19" customFormat="1" ht="18" customHeight="1">
      <c r="A9" s="27" t="s">
        <v>23</v>
      </c>
      <c r="B9" s="24">
        <v>50</v>
      </c>
      <c r="C9" s="25">
        <f t="shared" si="2"/>
        <v>50</v>
      </c>
      <c r="D9" s="25">
        <f t="shared" si="2"/>
        <v>50</v>
      </c>
      <c r="E9" s="26">
        <v>100</v>
      </c>
      <c r="F9" s="26">
        <v>100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4">
        <v>50</v>
      </c>
      <c r="N9" s="25">
        <v>50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17"/>
    </row>
    <row r="10" spans="1:31" s="19" customFormat="1" ht="18.75" customHeight="1">
      <c r="A10" s="27" t="s">
        <v>24</v>
      </c>
      <c r="B10" s="28">
        <v>0</v>
      </c>
      <c r="C10" s="25">
        <f t="shared" si="2"/>
        <v>0</v>
      </c>
      <c r="D10" s="25">
        <f t="shared" si="2"/>
        <v>0</v>
      </c>
      <c r="E10" s="26">
        <v>0</v>
      </c>
      <c r="F10" s="26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8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17"/>
    </row>
    <row r="11" spans="1:31" s="19" customFormat="1" ht="18.75" customHeight="1">
      <c r="A11" s="27" t="s">
        <v>25</v>
      </c>
      <c r="B11" s="28">
        <v>0</v>
      </c>
      <c r="C11" s="25">
        <f t="shared" si="2"/>
        <v>0</v>
      </c>
      <c r="D11" s="25">
        <f t="shared" si="2"/>
        <v>0</v>
      </c>
      <c r="E11" s="26">
        <v>0</v>
      </c>
      <c r="F11" s="26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8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17"/>
    </row>
    <row r="12" spans="1:31" s="19" customFormat="1" ht="34.5" customHeight="1">
      <c r="A12" s="29" t="s">
        <v>34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</row>
    <row r="13" spans="1:31" s="19" customFormat="1" ht="184.5" customHeight="1">
      <c r="A13" s="32" t="s">
        <v>35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3" t="s">
        <v>52</v>
      </c>
    </row>
    <row r="14" spans="1:31" s="19" customFormat="1" ht="18" customHeight="1">
      <c r="A14" s="23" t="s">
        <v>29</v>
      </c>
      <c r="B14" s="28">
        <f>B15+B16+B17+B18</f>
        <v>200</v>
      </c>
      <c r="C14" s="28">
        <f>C15+C16+C17+C18</f>
        <v>200.6</v>
      </c>
      <c r="D14" s="25">
        <f>D15+D16+D17+D18</f>
        <v>127.8</v>
      </c>
      <c r="E14" s="34">
        <f>D14/B14*100</f>
        <v>63.9</v>
      </c>
      <c r="F14" s="34">
        <f>D14/C14*100</f>
        <v>63.70887337986042</v>
      </c>
      <c r="G14" s="25">
        <f>G15+G16+G17+G18</f>
        <v>0</v>
      </c>
      <c r="H14" s="25">
        <f aca="true" t="shared" si="3" ref="H14:N14">H15+H16+H17+H18</f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127.8</v>
      </c>
      <c r="N14" s="25">
        <f t="shared" si="3"/>
        <v>0</v>
      </c>
      <c r="O14" s="25">
        <f aca="true" t="shared" si="4" ref="O14:Z14">O15+O16+O17+O18</f>
        <v>0</v>
      </c>
      <c r="P14" s="25">
        <f t="shared" si="4"/>
        <v>0</v>
      </c>
      <c r="Q14" s="25">
        <f t="shared" si="4"/>
        <v>0</v>
      </c>
      <c r="R14" s="25">
        <f t="shared" si="4"/>
        <v>0</v>
      </c>
      <c r="S14" s="25">
        <f t="shared" si="4"/>
        <v>72.8</v>
      </c>
      <c r="T14" s="25">
        <f t="shared" si="4"/>
        <v>0</v>
      </c>
      <c r="U14" s="25">
        <f t="shared" si="4"/>
        <v>0</v>
      </c>
      <c r="V14" s="25">
        <f t="shared" si="4"/>
        <v>0</v>
      </c>
      <c r="W14" s="25">
        <f t="shared" si="4"/>
        <v>0</v>
      </c>
      <c r="X14" s="25">
        <f t="shared" si="4"/>
        <v>0</v>
      </c>
      <c r="Y14" s="25">
        <f t="shared" si="4"/>
        <v>0</v>
      </c>
      <c r="Z14" s="25">
        <f t="shared" si="4"/>
        <v>0</v>
      </c>
      <c r="AA14" s="25">
        <v>0</v>
      </c>
      <c r="AB14" s="25">
        <f>AB15+AB16+AB17+AB18</f>
        <v>0</v>
      </c>
      <c r="AC14" s="25">
        <f>AC15+AC16+AC17+AC18</f>
        <v>0</v>
      </c>
      <c r="AD14" s="25">
        <f>AD15+AD16+AD17+AD18</f>
        <v>0</v>
      </c>
      <c r="AE14" s="44"/>
    </row>
    <row r="15" spans="1:31" s="19" customFormat="1" ht="18" customHeight="1">
      <c r="A15" s="27" t="s">
        <v>22</v>
      </c>
      <c r="B15" s="28">
        <v>0</v>
      </c>
      <c r="C15" s="25">
        <f aca="true" t="shared" si="5" ref="C15:D18">G15+I15+K15+M15+O15+Q15</f>
        <v>0</v>
      </c>
      <c r="D15" s="25">
        <f t="shared" si="5"/>
        <v>0</v>
      </c>
      <c r="E15" s="34">
        <v>0</v>
      </c>
      <c r="F15" s="3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45"/>
    </row>
    <row r="16" spans="1:31" s="19" customFormat="1" ht="18" customHeight="1">
      <c r="A16" s="27" t="s">
        <v>23</v>
      </c>
      <c r="B16" s="24">
        <v>200</v>
      </c>
      <c r="C16" s="25">
        <f>G16+I16+K16+M16+O16+Q16+S16</f>
        <v>200.6</v>
      </c>
      <c r="D16" s="25">
        <f>H16+J16+L16+N16+P16+M16+T16</f>
        <v>127.8</v>
      </c>
      <c r="E16" s="34">
        <f>D16/B16*100</f>
        <v>63.9</v>
      </c>
      <c r="F16" s="34">
        <f>D16/C16*100</f>
        <v>63.70887337986042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127.8</v>
      </c>
      <c r="N16" s="25">
        <v>0</v>
      </c>
      <c r="O16" s="25">
        <v>0</v>
      </c>
      <c r="P16" s="25">
        <v>0</v>
      </c>
      <c r="Q16" s="25">
        <v>0</v>
      </c>
      <c r="R16" s="38">
        <v>0</v>
      </c>
      <c r="S16" s="25">
        <v>72.8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45"/>
    </row>
    <row r="17" spans="1:31" s="19" customFormat="1" ht="18" customHeight="1">
      <c r="A17" s="27" t="s">
        <v>24</v>
      </c>
      <c r="B17" s="28">
        <v>0</v>
      </c>
      <c r="C17" s="25">
        <f t="shared" si="5"/>
        <v>0</v>
      </c>
      <c r="D17" s="25">
        <f t="shared" si="5"/>
        <v>0</v>
      </c>
      <c r="E17" s="34">
        <v>0</v>
      </c>
      <c r="F17" s="34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45"/>
    </row>
    <row r="18" spans="1:31" s="19" customFormat="1" ht="18" customHeight="1">
      <c r="A18" s="27" t="s">
        <v>25</v>
      </c>
      <c r="B18" s="28">
        <v>0</v>
      </c>
      <c r="C18" s="25">
        <f t="shared" si="5"/>
        <v>0</v>
      </c>
      <c r="D18" s="25">
        <f t="shared" si="5"/>
        <v>0</v>
      </c>
      <c r="E18" s="34">
        <v>0</v>
      </c>
      <c r="F18" s="34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46"/>
    </row>
    <row r="19" spans="1:31" s="36" customFormat="1" ht="36.75" customHeight="1">
      <c r="A19" s="35" t="s">
        <v>36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</row>
    <row r="20" spans="1:31" s="36" customFormat="1" ht="57" customHeight="1">
      <c r="A20" s="37" t="s">
        <v>37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1"/>
      <c r="Q20" s="31"/>
      <c r="R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7"/>
    </row>
    <row r="21" spans="1:31" s="36" customFormat="1" ht="18" customHeight="1">
      <c r="A21" s="23" t="s">
        <v>29</v>
      </c>
      <c r="B21" s="24">
        <f>B22+B23+B24+B25</f>
        <v>30</v>
      </c>
      <c r="C21" s="25">
        <f>C22+C23+C24+C25</f>
        <v>0</v>
      </c>
      <c r="D21" s="25">
        <f>D22+D23+D24+D25</f>
        <v>0</v>
      </c>
      <c r="E21" s="26">
        <v>0</v>
      </c>
      <c r="F21" s="26">
        <v>0</v>
      </c>
      <c r="G21" s="25">
        <f>G22+G23+G24+G25</f>
        <v>0</v>
      </c>
      <c r="H21" s="25">
        <f aca="true" t="shared" si="6" ref="H21:O21">H22+H23+H24+H25</f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6"/>
        <v>0</v>
      </c>
      <c r="P21" s="25">
        <f aca="true" t="shared" si="7" ref="P21:AD21">P22+P23+P24+P25</f>
        <v>0</v>
      </c>
      <c r="Q21" s="25">
        <f t="shared" si="7"/>
        <v>0</v>
      </c>
      <c r="R21" s="25">
        <f t="shared" si="7"/>
        <v>0</v>
      </c>
      <c r="S21" s="25">
        <f t="shared" si="7"/>
        <v>0</v>
      </c>
      <c r="T21" s="25">
        <f t="shared" si="7"/>
        <v>0</v>
      </c>
      <c r="U21" s="25">
        <f t="shared" si="7"/>
        <v>0</v>
      </c>
      <c r="V21" s="25">
        <f t="shared" si="7"/>
        <v>0</v>
      </c>
      <c r="W21" s="25">
        <f t="shared" si="7"/>
        <v>0</v>
      </c>
      <c r="X21" s="25">
        <f t="shared" si="7"/>
        <v>0</v>
      </c>
      <c r="Y21" s="25">
        <f t="shared" si="7"/>
        <v>0</v>
      </c>
      <c r="Z21" s="25">
        <f t="shared" si="7"/>
        <v>0</v>
      </c>
      <c r="AA21" s="25">
        <f t="shared" si="7"/>
        <v>0</v>
      </c>
      <c r="AB21" s="25">
        <f t="shared" si="7"/>
        <v>0</v>
      </c>
      <c r="AC21" s="25">
        <f t="shared" si="7"/>
        <v>30</v>
      </c>
      <c r="AD21" s="25">
        <f t="shared" si="7"/>
        <v>0</v>
      </c>
      <c r="AE21" s="17"/>
    </row>
    <row r="22" spans="1:31" s="36" customFormat="1" ht="18" customHeight="1">
      <c r="A22" s="27" t="s">
        <v>22</v>
      </c>
      <c r="B22" s="28">
        <v>0</v>
      </c>
      <c r="C22" s="25">
        <f aca="true" t="shared" si="8" ref="C22:D25">G22+I22+K22+M22+O22+Q22+S22+U22</f>
        <v>0</v>
      </c>
      <c r="D22" s="25">
        <f t="shared" si="8"/>
        <v>0</v>
      </c>
      <c r="E22" s="26">
        <v>0</v>
      </c>
      <c r="F22" s="26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17"/>
    </row>
    <row r="23" spans="1:31" s="36" customFormat="1" ht="18" customHeight="1">
      <c r="A23" s="27" t="s">
        <v>23</v>
      </c>
      <c r="B23" s="24">
        <v>30</v>
      </c>
      <c r="C23" s="25">
        <f t="shared" si="8"/>
        <v>0</v>
      </c>
      <c r="D23" s="25">
        <f t="shared" si="8"/>
        <v>0</v>
      </c>
      <c r="E23" s="26">
        <v>0</v>
      </c>
      <c r="F23" s="26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30</v>
      </c>
      <c r="AD23" s="25">
        <v>0</v>
      </c>
      <c r="AE23" s="17"/>
    </row>
    <row r="24" spans="1:31" s="36" customFormat="1" ht="18" customHeight="1">
      <c r="A24" s="27" t="s">
        <v>24</v>
      </c>
      <c r="B24" s="28">
        <v>0</v>
      </c>
      <c r="C24" s="25">
        <f t="shared" si="8"/>
        <v>0</v>
      </c>
      <c r="D24" s="25">
        <f t="shared" si="8"/>
        <v>0</v>
      </c>
      <c r="E24" s="26">
        <v>0</v>
      </c>
      <c r="F24" s="26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17"/>
    </row>
    <row r="25" spans="1:31" s="36" customFormat="1" ht="18" customHeight="1">
      <c r="A25" s="27" t="s">
        <v>25</v>
      </c>
      <c r="B25" s="28">
        <v>0</v>
      </c>
      <c r="C25" s="25">
        <f t="shared" si="8"/>
        <v>0</v>
      </c>
      <c r="D25" s="25">
        <f t="shared" si="8"/>
        <v>0</v>
      </c>
      <c r="E25" s="26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17"/>
    </row>
    <row r="26" spans="1:31" s="36" customFormat="1" ht="56.25" customHeight="1">
      <c r="A26" s="37" t="s">
        <v>38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17"/>
    </row>
    <row r="27" spans="1:31" s="36" customFormat="1" ht="18" customHeight="1">
      <c r="A27" s="23" t="s">
        <v>29</v>
      </c>
      <c r="B27" s="24">
        <f>B28+B29+B30+B31</f>
        <v>32</v>
      </c>
      <c r="C27" s="24">
        <f>C28+C29+C30+C31</f>
        <v>0</v>
      </c>
      <c r="D27" s="24">
        <f>D28+D29+D30+D31</f>
        <v>0</v>
      </c>
      <c r="E27" s="26">
        <v>0</v>
      </c>
      <c r="F27" s="26">
        <v>0</v>
      </c>
      <c r="G27" s="24">
        <f>G28+G29+G30+G31</f>
        <v>0</v>
      </c>
      <c r="H27" s="24">
        <f aca="true" t="shared" si="9" ref="H27:O27">H28+H29+H30+H31</f>
        <v>0</v>
      </c>
      <c r="I27" s="24">
        <f t="shared" si="9"/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24">
        <f t="shared" si="9"/>
        <v>0</v>
      </c>
      <c r="P27" s="24">
        <f aca="true" t="shared" si="10" ref="P27:AD27">P28+P29+P30+P31</f>
        <v>0</v>
      </c>
      <c r="Q27" s="24">
        <f t="shared" si="10"/>
        <v>0</v>
      </c>
      <c r="R27" s="24">
        <f t="shared" si="10"/>
        <v>0</v>
      </c>
      <c r="S27" s="24">
        <f t="shared" si="10"/>
        <v>0</v>
      </c>
      <c r="T27" s="24">
        <f t="shared" si="10"/>
        <v>0</v>
      </c>
      <c r="U27" s="24">
        <f t="shared" si="10"/>
        <v>0</v>
      </c>
      <c r="V27" s="24">
        <f t="shared" si="10"/>
        <v>0</v>
      </c>
      <c r="W27" s="24">
        <f t="shared" si="10"/>
        <v>0</v>
      </c>
      <c r="X27" s="24">
        <f t="shared" si="10"/>
        <v>0</v>
      </c>
      <c r="Y27" s="24">
        <f t="shared" si="10"/>
        <v>0</v>
      </c>
      <c r="Z27" s="24">
        <f t="shared" si="10"/>
        <v>0</v>
      </c>
      <c r="AA27" s="25">
        <f t="shared" si="10"/>
        <v>32</v>
      </c>
      <c r="AB27" s="25">
        <f t="shared" si="10"/>
        <v>0</v>
      </c>
      <c r="AC27" s="25">
        <f t="shared" si="10"/>
        <v>0</v>
      </c>
      <c r="AD27" s="25">
        <f t="shared" si="10"/>
        <v>0</v>
      </c>
      <c r="AE27" s="17"/>
    </row>
    <row r="28" spans="1:31" s="36" customFormat="1" ht="18" customHeight="1">
      <c r="A28" s="27" t="s">
        <v>22</v>
      </c>
      <c r="B28" s="28">
        <v>0</v>
      </c>
      <c r="C28" s="25">
        <f aca="true" t="shared" si="11" ref="C28:D31">G28+I28+K28+M28+O28+Q28+S28</f>
        <v>0</v>
      </c>
      <c r="D28" s="25">
        <f t="shared" si="11"/>
        <v>0</v>
      </c>
      <c r="E28" s="26">
        <v>0</v>
      </c>
      <c r="F28" s="26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5">
        <v>0</v>
      </c>
      <c r="AB28" s="25">
        <v>0</v>
      </c>
      <c r="AC28" s="25">
        <v>0</v>
      </c>
      <c r="AD28" s="25">
        <v>0</v>
      </c>
      <c r="AE28" s="17"/>
    </row>
    <row r="29" spans="1:31" s="36" customFormat="1" ht="18" customHeight="1">
      <c r="A29" s="27" t="s">
        <v>23</v>
      </c>
      <c r="B29" s="24">
        <v>32</v>
      </c>
      <c r="C29" s="25">
        <f t="shared" si="11"/>
        <v>0</v>
      </c>
      <c r="D29" s="25">
        <f t="shared" si="11"/>
        <v>0</v>
      </c>
      <c r="E29" s="26">
        <v>0</v>
      </c>
      <c r="F29" s="26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5">
        <v>32</v>
      </c>
      <c r="AB29" s="25">
        <v>0</v>
      </c>
      <c r="AC29" s="25">
        <v>0</v>
      </c>
      <c r="AD29" s="25">
        <v>0</v>
      </c>
      <c r="AE29" s="17"/>
    </row>
    <row r="30" spans="1:31" s="36" customFormat="1" ht="18" customHeight="1">
      <c r="A30" s="27" t="s">
        <v>24</v>
      </c>
      <c r="B30" s="28">
        <v>0</v>
      </c>
      <c r="C30" s="25">
        <f t="shared" si="11"/>
        <v>0</v>
      </c>
      <c r="D30" s="25">
        <f t="shared" si="11"/>
        <v>0</v>
      </c>
      <c r="E30" s="26">
        <v>0</v>
      </c>
      <c r="F30" s="26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5">
        <v>0</v>
      </c>
      <c r="AB30" s="25">
        <v>0</v>
      </c>
      <c r="AC30" s="25">
        <v>0</v>
      </c>
      <c r="AD30" s="25">
        <v>0</v>
      </c>
      <c r="AE30" s="17"/>
    </row>
    <row r="31" spans="1:31" s="36" customFormat="1" ht="18" customHeight="1">
      <c r="A31" s="27" t="s">
        <v>25</v>
      </c>
      <c r="B31" s="28">
        <v>0</v>
      </c>
      <c r="C31" s="25">
        <f t="shared" si="11"/>
        <v>0</v>
      </c>
      <c r="D31" s="25">
        <f t="shared" si="11"/>
        <v>0</v>
      </c>
      <c r="E31" s="26">
        <v>0</v>
      </c>
      <c r="F31" s="26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5">
        <v>0</v>
      </c>
      <c r="AB31" s="25">
        <v>0</v>
      </c>
      <c r="AC31" s="25">
        <v>0</v>
      </c>
      <c r="AD31" s="25">
        <v>0</v>
      </c>
      <c r="AE31" s="17"/>
    </row>
    <row r="32" spans="1:31" s="36" customFormat="1" ht="18" customHeight="1">
      <c r="A32" s="37" t="s">
        <v>39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17"/>
    </row>
    <row r="33" spans="1:31" s="36" customFormat="1" ht="18" customHeight="1">
      <c r="A33" s="16" t="s">
        <v>29</v>
      </c>
      <c r="B33" s="24">
        <f>B34+B35+B36+B37</f>
        <v>20</v>
      </c>
      <c r="C33" s="24">
        <f>C34+C35+C36+C37</f>
        <v>20</v>
      </c>
      <c r="D33" s="24">
        <f>D34+D35+D36+D37</f>
        <v>20</v>
      </c>
      <c r="E33" s="26">
        <f>D33/B33*100</f>
        <v>100</v>
      </c>
      <c r="F33" s="26">
        <f>D33/C33*100</f>
        <v>100</v>
      </c>
      <c r="G33" s="24">
        <f>G34+G35+G36+G37</f>
        <v>0</v>
      </c>
      <c r="H33" s="24">
        <f aca="true" t="shared" si="12" ref="H33:N33">H34+H35+H36+H37</f>
        <v>0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5">
        <f>O34+O35+O36+O37</f>
        <v>20</v>
      </c>
      <c r="P33" s="25">
        <f>P34+P35+P36+P37</f>
        <v>20</v>
      </c>
      <c r="Q33" s="25">
        <f>Q34+Q35+Q36+Q37</f>
        <v>0</v>
      </c>
      <c r="R33" s="25">
        <f aca="true" t="shared" si="13" ref="R33:AD33">R34+R35+R36+R37</f>
        <v>0</v>
      </c>
      <c r="S33" s="25">
        <f t="shared" si="13"/>
        <v>0</v>
      </c>
      <c r="T33" s="25">
        <f t="shared" si="13"/>
        <v>0</v>
      </c>
      <c r="U33" s="25">
        <f t="shared" si="13"/>
        <v>0</v>
      </c>
      <c r="V33" s="25">
        <f t="shared" si="13"/>
        <v>0</v>
      </c>
      <c r="W33" s="25">
        <f t="shared" si="13"/>
        <v>0</v>
      </c>
      <c r="X33" s="25">
        <f t="shared" si="13"/>
        <v>0</v>
      </c>
      <c r="Y33" s="25">
        <f t="shared" si="13"/>
        <v>0</v>
      </c>
      <c r="Z33" s="25">
        <f t="shared" si="13"/>
        <v>0</v>
      </c>
      <c r="AA33" s="25">
        <f t="shared" si="13"/>
        <v>0</v>
      </c>
      <c r="AB33" s="25">
        <f t="shared" si="13"/>
        <v>0</v>
      </c>
      <c r="AC33" s="25">
        <f t="shared" si="13"/>
        <v>0</v>
      </c>
      <c r="AD33" s="25">
        <f t="shared" si="13"/>
        <v>0</v>
      </c>
      <c r="AE33" s="17"/>
    </row>
    <row r="34" spans="1:31" s="36" customFormat="1" ht="18" customHeight="1">
      <c r="A34" s="37" t="s">
        <v>22</v>
      </c>
      <c r="B34" s="24">
        <v>0</v>
      </c>
      <c r="C34" s="25">
        <f aca="true" t="shared" si="14" ref="C34:D37">G34+I34+K34+M34+O34+Q34+S34</f>
        <v>0</v>
      </c>
      <c r="D34" s="25">
        <f t="shared" si="14"/>
        <v>0</v>
      </c>
      <c r="E34" s="26">
        <v>0</v>
      </c>
      <c r="F34" s="26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17"/>
    </row>
    <row r="35" spans="1:31" s="36" customFormat="1" ht="18" customHeight="1">
      <c r="A35" s="37" t="s">
        <v>23</v>
      </c>
      <c r="B35" s="24">
        <f>G35+I35+K35+M35+O35+Q35+S35+U35+W35+Y35+AA35+AC35</f>
        <v>20</v>
      </c>
      <c r="C35" s="25">
        <f t="shared" si="14"/>
        <v>20</v>
      </c>
      <c r="D35" s="25">
        <f t="shared" si="14"/>
        <v>20</v>
      </c>
      <c r="E35" s="26">
        <v>100</v>
      </c>
      <c r="F35" s="26">
        <v>100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5">
        <v>20</v>
      </c>
      <c r="P35" s="25">
        <v>20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17"/>
    </row>
    <row r="36" spans="1:31" s="36" customFormat="1" ht="18" customHeight="1">
      <c r="A36" s="37" t="s">
        <v>24</v>
      </c>
      <c r="B36" s="24">
        <v>0</v>
      </c>
      <c r="C36" s="25">
        <f t="shared" si="14"/>
        <v>0</v>
      </c>
      <c r="D36" s="25">
        <f t="shared" si="14"/>
        <v>0</v>
      </c>
      <c r="E36" s="26">
        <v>0</v>
      </c>
      <c r="F36" s="26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17"/>
    </row>
    <row r="37" spans="1:31" s="36" customFormat="1" ht="18" customHeight="1">
      <c r="A37" s="37" t="s">
        <v>25</v>
      </c>
      <c r="B37" s="24">
        <v>0</v>
      </c>
      <c r="C37" s="25">
        <f t="shared" si="14"/>
        <v>0</v>
      </c>
      <c r="D37" s="25">
        <f t="shared" si="14"/>
        <v>0</v>
      </c>
      <c r="E37" s="26">
        <v>0</v>
      </c>
      <c r="F37" s="26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17"/>
    </row>
    <row r="38" spans="1:31" s="36" customFormat="1" ht="51" customHeight="1">
      <c r="A38" s="16" t="s">
        <v>43</v>
      </c>
      <c r="B38" s="24"/>
      <c r="C38" s="30"/>
      <c r="D38" s="24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4"/>
      <c r="R38" s="25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17"/>
    </row>
    <row r="39" spans="1:31" s="36" customFormat="1" ht="37.5" customHeight="1">
      <c r="A39" s="37" t="s">
        <v>44</v>
      </c>
      <c r="B39" s="24"/>
      <c r="C39" s="30"/>
      <c r="D39" s="24"/>
      <c r="E39" s="26"/>
      <c r="F39" s="26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4"/>
      <c r="R39" s="25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17"/>
    </row>
    <row r="40" spans="1:31" s="36" customFormat="1" ht="18" customHeight="1">
      <c r="A40" s="16" t="s">
        <v>29</v>
      </c>
      <c r="B40" s="24">
        <f>B41+B42+B43+B44</f>
        <v>7034.262</v>
      </c>
      <c r="C40" s="24">
        <f>C41+C42+C43+C44</f>
        <v>7034.262</v>
      </c>
      <c r="D40" s="24">
        <f>D41+D42+D43+D44</f>
        <v>7034.259999999999</v>
      </c>
      <c r="E40" s="25">
        <f>(D40*100)/B40</f>
        <v>99.99997156773517</v>
      </c>
      <c r="F40" s="25">
        <f>(D40*100)/C40</f>
        <v>99.99997156773517</v>
      </c>
      <c r="G40" s="24">
        <f aca="true" t="shared" si="15" ref="G40:AD40">G41+G42+G43+G44</f>
        <v>0</v>
      </c>
      <c r="H40" s="24">
        <f t="shared" si="15"/>
        <v>0</v>
      </c>
      <c r="I40" s="24">
        <f t="shared" si="15"/>
        <v>0</v>
      </c>
      <c r="J40" s="24">
        <f t="shared" si="15"/>
        <v>0</v>
      </c>
      <c r="K40" s="24">
        <f t="shared" si="15"/>
        <v>1406.852</v>
      </c>
      <c r="L40" s="24">
        <f t="shared" si="15"/>
        <v>1123.53</v>
      </c>
      <c r="M40" s="24">
        <f t="shared" si="15"/>
        <v>1406.85</v>
      </c>
      <c r="N40" s="24">
        <v>1420.81</v>
      </c>
      <c r="O40" s="24">
        <f t="shared" si="15"/>
        <v>1406.85</v>
      </c>
      <c r="P40" s="24">
        <f t="shared" si="15"/>
        <v>1676.21</v>
      </c>
      <c r="Q40" s="24">
        <f t="shared" si="15"/>
        <v>1406.85</v>
      </c>
      <c r="R40" s="24">
        <f t="shared" si="15"/>
        <v>1406.85</v>
      </c>
      <c r="S40" s="24">
        <f t="shared" si="15"/>
        <v>1406.86</v>
      </c>
      <c r="T40" s="24">
        <f t="shared" si="15"/>
        <v>1406.86</v>
      </c>
      <c r="U40" s="24">
        <f t="shared" si="15"/>
        <v>0</v>
      </c>
      <c r="V40" s="24">
        <f t="shared" si="15"/>
        <v>0</v>
      </c>
      <c r="W40" s="24">
        <f t="shared" si="15"/>
        <v>0</v>
      </c>
      <c r="X40" s="24">
        <f t="shared" si="15"/>
        <v>0</v>
      </c>
      <c r="Y40" s="24">
        <f t="shared" si="15"/>
        <v>0</v>
      </c>
      <c r="Z40" s="24">
        <f t="shared" si="15"/>
        <v>0</v>
      </c>
      <c r="AA40" s="24">
        <f t="shared" si="15"/>
        <v>0</v>
      </c>
      <c r="AB40" s="24">
        <f t="shared" si="15"/>
        <v>0</v>
      </c>
      <c r="AC40" s="24">
        <f t="shared" si="15"/>
        <v>0</v>
      </c>
      <c r="AD40" s="24">
        <f t="shared" si="15"/>
        <v>0</v>
      </c>
      <c r="AE40" s="17"/>
    </row>
    <row r="41" spans="1:31" s="36" customFormat="1" ht="18" customHeight="1">
      <c r="A41" s="37" t="s">
        <v>22</v>
      </c>
      <c r="B41" s="24"/>
      <c r="C41" s="30"/>
      <c r="D41" s="24"/>
      <c r="E41" s="26"/>
      <c r="F41" s="26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17"/>
    </row>
    <row r="42" spans="1:31" s="36" customFormat="1" ht="18" customHeight="1">
      <c r="A42" s="37" t="s">
        <v>23</v>
      </c>
      <c r="B42" s="24"/>
      <c r="C42" s="30"/>
      <c r="D42" s="24"/>
      <c r="E42" s="26"/>
      <c r="F42" s="26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17"/>
    </row>
    <row r="43" spans="1:31" s="36" customFormat="1" ht="18" customHeight="1">
      <c r="A43" s="37" t="s">
        <v>24</v>
      </c>
      <c r="B43" s="24"/>
      <c r="C43" s="30"/>
      <c r="D43" s="24"/>
      <c r="E43" s="26"/>
      <c r="F43" s="26"/>
      <c r="G43" s="24"/>
      <c r="H43" s="24"/>
      <c r="I43" s="24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17"/>
    </row>
    <row r="44" spans="1:31" s="36" customFormat="1" ht="18" customHeight="1">
      <c r="A44" s="37" t="s">
        <v>25</v>
      </c>
      <c r="B44" s="24">
        <f>K44+M44+O44+Q44+S44</f>
        <v>7034.262</v>
      </c>
      <c r="C44" s="25">
        <f>G44+I44+K44+M44+O44+Q44+S44</f>
        <v>7034.262</v>
      </c>
      <c r="D44" s="25">
        <f>H44+J44+L44+N44+P44+R44+T44</f>
        <v>7034.259999999999</v>
      </c>
      <c r="E44" s="25">
        <f>(D44*100)/B44</f>
        <v>99.99997156773517</v>
      </c>
      <c r="F44" s="25">
        <f>(D44*100)/C44</f>
        <v>99.99997156773517</v>
      </c>
      <c r="G44" s="24">
        <v>0</v>
      </c>
      <c r="H44" s="24">
        <v>0</v>
      </c>
      <c r="I44" s="24">
        <v>0</v>
      </c>
      <c r="J44" s="24">
        <v>0</v>
      </c>
      <c r="K44" s="24">
        <v>1406.852</v>
      </c>
      <c r="L44" s="24">
        <v>1123.53</v>
      </c>
      <c r="M44" s="24">
        <v>1406.85</v>
      </c>
      <c r="N44" s="24">
        <v>1420.81</v>
      </c>
      <c r="O44" s="24">
        <v>1406.85</v>
      </c>
      <c r="P44" s="25">
        <v>1676.21</v>
      </c>
      <c r="Q44" s="24">
        <v>1406.85</v>
      </c>
      <c r="R44" s="25">
        <v>1406.85</v>
      </c>
      <c r="S44" s="24">
        <v>1406.86</v>
      </c>
      <c r="T44" s="24">
        <v>1406.86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17"/>
    </row>
    <row r="45" spans="1:31" s="19" customFormat="1" ht="16.5">
      <c r="A45" s="23" t="s">
        <v>30</v>
      </c>
      <c r="B45" s="24">
        <f>B33+B27+B21+B14+B7+B40</f>
        <v>7366.262</v>
      </c>
      <c r="C45" s="24">
        <f>C33+C27+C21+C14+C7+C40</f>
        <v>7304.862</v>
      </c>
      <c r="D45" s="24">
        <f>D33+D27+D21+D14+D7+D40</f>
        <v>7232.0599999999995</v>
      </c>
      <c r="E45" s="25">
        <f>(D45*100)/B45</f>
        <v>98.17815331575228</v>
      </c>
      <c r="F45" s="25">
        <f>(D45*100)/C45</f>
        <v>99.00337610758423</v>
      </c>
      <c r="G45" s="24">
        <f aca="true" t="shared" si="16" ref="G45:J49">G33+G27+G21+G14+G7</f>
        <v>0</v>
      </c>
      <c r="H45" s="24">
        <f t="shared" si="16"/>
        <v>0</v>
      </c>
      <c r="I45" s="24">
        <f t="shared" si="16"/>
        <v>0</v>
      </c>
      <c r="J45" s="24">
        <f t="shared" si="16"/>
        <v>0</v>
      </c>
      <c r="K45" s="24">
        <f aca="true" t="shared" si="17" ref="K45:T45">K33+K27+K21+K14+K7+K40</f>
        <v>1406.852</v>
      </c>
      <c r="L45" s="24">
        <f t="shared" si="17"/>
        <v>1123.53</v>
      </c>
      <c r="M45" s="24">
        <f t="shared" si="17"/>
        <v>1584.6499999999999</v>
      </c>
      <c r="N45" s="24">
        <f t="shared" si="17"/>
        <v>1470.81</v>
      </c>
      <c r="O45" s="24">
        <f t="shared" si="17"/>
        <v>1426.85</v>
      </c>
      <c r="P45" s="24">
        <f t="shared" si="17"/>
        <v>1696.21</v>
      </c>
      <c r="Q45" s="24">
        <f t="shared" si="17"/>
        <v>1406.85</v>
      </c>
      <c r="R45" s="24">
        <f t="shared" si="17"/>
        <v>1406.85</v>
      </c>
      <c r="S45" s="24">
        <f t="shared" si="17"/>
        <v>1479.6599999999999</v>
      </c>
      <c r="T45" s="24">
        <f t="shared" si="17"/>
        <v>1406.86</v>
      </c>
      <c r="U45" s="24">
        <f aca="true" t="shared" si="18" ref="U45:AD45">U33+U27+U21+U14+U7</f>
        <v>0</v>
      </c>
      <c r="V45" s="24">
        <f t="shared" si="18"/>
        <v>0</v>
      </c>
      <c r="W45" s="24">
        <f t="shared" si="18"/>
        <v>0</v>
      </c>
      <c r="X45" s="24">
        <f t="shared" si="18"/>
        <v>0</v>
      </c>
      <c r="Y45" s="24">
        <f t="shared" si="18"/>
        <v>0</v>
      </c>
      <c r="Z45" s="24">
        <f t="shared" si="18"/>
        <v>0</v>
      </c>
      <c r="AA45" s="24">
        <f t="shared" si="18"/>
        <v>32</v>
      </c>
      <c r="AB45" s="24">
        <f t="shared" si="18"/>
        <v>0</v>
      </c>
      <c r="AC45" s="24">
        <f t="shared" si="18"/>
        <v>30</v>
      </c>
      <c r="AD45" s="24">
        <f t="shared" si="18"/>
        <v>0</v>
      </c>
      <c r="AE45" s="17"/>
    </row>
    <row r="46" spans="1:31" s="19" customFormat="1" ht="18" customHeight="1">
      <c r="A46" s="27" t="s">
        <v>22</v>
      </c>
      <c r="B46" s="24">
        <f>B34+B28+B22+B15+B8</f>
        <v>0</v>
      </c>
      <c r="C46" s="25">
        <f aca="true" t="shared" si="19" ref="C46:D49">G46+I46+K46+M46+O46+Q46+S46</f>
        <v>0</v>
      </c>
      <c r="D46" s="25">
        <f t="shared" si="19"/>
        <v>0</v>
      </c>
      <c r="E46" s="25">
        <v>0</v>
      </c>
      <c r="F46" s="25">
        <v>0</v>
      </c>
      <c r="G46" s="24">
        <f t="shared" si="16"/>
        <v>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aca="true" t="shared" si="20" ref="K46:L48">K34+K28+K22+K15+K8</f>
        <v>0</v>
      </c>
      <c r="L46" s="24">
        <f t="shared" si="20"/>
        <v>0</v>
      </c>
      <c r="M46" s="24">
        <f aca="true" t="shared" si="21" ref="M46:AD46">M34+M28+M22+M15+M8</f>
        <v>0</v>
      </c>
      <c r="N46" s="24">
        <f t="shared" si="21"/>
        <v>0</v>
      </c>
      <c r="O46" s="24">
        <f t="shared" si="21"/>
        <v>0</v>
      </c>
      <c r="P46" s="24">
        <f t="shared" si="21"/>
        <v>0</v>
      </c>
      <c r="Q46" s="24">
        <f t="shared" si="21"/>
        <v>0</v>
      </c>
      <c r="R46" s="24">
        <f t="shared" si="21"/>
        <v>0</v>
      </c>
      <c r="S46" s="24">
        <f t="shared" si="21"/>
        <v>0</v>
      </c>
      <c r="T46" s="24">
        <f t="shared" si="21"/>
        <v>0</v>
      </c>
      <c r="U46" s="24">
        <f t="shared" si="21"/>
        <v>0</v>
      </c>
      <c r="V46" s="24">
        <f t="shared" si="21"/>
        <v>0</v>
      </c>
      <c r="W46" s="24">
        <f t="shared" si="21"/>
        <v>0</v>
      </c>
      <c r="X46" s="24">
        <f t="shared" si="21"/>
        <v>0</v>
      </c>
      <c r="Y46" s="24">
        <f t="shared" si="21"/>
        <v>0</v>
      </c>
      <c r="Z46" s="24">
        <f t="shared" si="21"/>
        <v>0</v>
      </c>
      <c r="AA46" s="24">
        <f t="shared" si="21"/>
        <v>0</v>
      </c>
      <c r="AB46" s="24">
        <f t="shared" si="21"/>
        <v>0</v>
      </c>
      <c r="AC46" s="24">
        <f t="shared" si="21"/>
        <v>0</v>
      </c>
      <c r="AD46" s="24">
        <f t="shared" si="21"/>
        <v>0</v>
      </c>
      <c r="AE46" s="17"/>
    </row>
    <row r="47" spans="1:31" s="19" customFormat="1" ht="18" customHeight="1">
      <c r="A47" s="27" t="s">
        <v>23</v>
      </c>
      <c r="B47" s="24">
        <f>B35+B29+B23+B16+B9</f>
        <v>332</v>
      </c>
      <c r="C47" s="25">
        <f>G47+I47+K47+M47+O47+Q47+S47+U47</f>
        <v>270.6</v>
      </c>
      <c r="D47" s="25">
        <f>H47+J47+L47+N47+P47+R47+T47+V47</f>
        <v>197.8</v>
      </c>
      <c r="E47" s="25">
        <f>(D47*100)/B47</f>
        <v>59.57831325301205</v>
      </c>
      <c r="F47" s="25">
        <f>(D47*100)/C47</f>
        <v>73.09682187730968</v>
      </c>
      <c r="G47" s="24">
        <f t="shared" si="16"/>
        <v>0</v>
      </c>
      <c r="H47" s="24">
        <f t="shared" si="16"/>
        <v>0</v>
      </c>
      <c r="I47" s="24">
        <f t="shared" si="16"/>
        <v>0</v>
      </c>
      <c r="J47" s="24">
        <f t="shared" si="16"/>
        <v>0</v>
      </c>
      <c r="K47" s="24">
        <f t="shared" si="20"/>
        <v>0</v>
      </c>
      <c r="L47" s="24">
        <f t="shared" si="20"/>
        <v>0</v>
      </c>
      <c r="M47" s="24">
        <f>M35+M29+M23+M9+M16</f>
        <v>177.8</v>
      </c>
      <c r="N47" s="24">
        <f aca="true" t="shared" si="22" ref="N47:AD47">N35+N29+N23+N16+N9</f>
        <v>50</v>
      </c>
      <c r="O47" s="24">
        <f t="shared" si="22"/>
        <v>20</v>
      </c>
      <c r="P47" s="24">
        <f t="shared" si="22"/>
        <v>20</v>
      </c>
      <c r="Q47" s="24">
        <f t="shared" si="22"/>
        <v>0</v>
      </c>
      <c r="R47" s="24">
        <f>R35+R29+R23+M16+R9</f>
        <v>127.8</v>
      </c>
      <c r="S47" s="24">
        <f t="shared" si="22"/>
        <v>72.8</v>
      </c>
      <c r="T47" s="24">
        <f t="shared" si="22"/>
        <v>0</v>
      </c>
      <c r="U47" s="24">
        <f t="shared" si="22"/>
        <v>0</v>
      </c>
      <c r="V47" s="24">
        <f t="shared" si="22"/>
        <v>0</v>
      </c>
      <c r="W47" s="24">
        <f t="shared" si="22"/>
        <v>0</v>
      </c>
      <c r="X47" s="24">
        <f t="shared" si="22"/>
        <v>0</v>
      </c>
      <c r="Y47" s="24">
        <f t="shared" si="22"/>
        <v>0</v>
      </c>
      <c r="Z47" s="24">
        <f t="shared" si="22"/>
        <v>0</v>
      </c>
      <c r="AA47" s="24">
        <f t="shared" si="22"/>
        <v>32</v>
      </c>
      <c r="AB47" s="24">
        <f t="shared" si="22"/>
        <v>0</v>
      </c>
      <c r="AC47" s="24">
        <f t="shared" si="22"/>
        <v>30</v>
      </c>
      <c r="AD47" s="24">
        <f t="shared" si="22"/>
        <v>0</v>
      </c>
      <c r="AE47" s="17"/>
    </row>
    <row r="48" spans="1:31" s="19" customFormat="1" ht="18" customHeight="1">
      <c r="A48" s="27" t="s">
        <v>24</v>
      </c>
      <c r="B48" s="24">
        <f>B36+B30+B24+B17+B10</f>
        <v>0</v>
      </c>
      <c r="C48" s="25">
        <f t="shared" si="19"/>
        <v>0</v>
      </c>
      <c r="D48" s="25">
        <f t="shared" si="19"/>
        <v>0</v>
      </c>
      <c r="E48" s="25">
        <v>0</v>
      </c>
      <c r="F48" s="25">
        <v>0</v>
      </c>
      <c r="G48" s="24">
        <f t="shared" si="16"/>
        <v>0</v>
      </c>
      <c r="H48" s="24">
        <f t="shared" si="16"/>
        <v>0</v>
      </c>
      <c r="I48" s="24">
        <f t="shared" si="16"/>
        <v>0</v>
      </c>
      <c r="J48" s="24">
        <f t="shared" si="16"/>
        <v>0</v>
      </c>
      <c r="K48" s="24">
        <f t="shared" si="20"/>
        <v>0</v>
      </c>
      <c r="L48" s="24">
        <f t="shared" si="20"/>
        <v>0</v>
      </c>
      <c r="M48" s="24">
        <f aca="true" t="shared" si="23" ref="M48:AD48">M36+M30+M24+M17+M10</f>
        <v>0</v>
      </c>
      <c r="N48" s="24">
        <f t="shared" si="23"/>
        <v>0</v>
      </c>
      <c r="O48" s="24">
        <f t="shared" si="23"/>
        <v>0</v>
      </c>
      <c r="P48" s="24">
        <f t="shared" si="23"/>
        <v>0</v>
      </c>
      <c r="Q48" s="24">
        <f t="shared" si="23"/>
        <v>0</v>
      </c>
      <c r="R48" s="24">
        <f t="shared" si="23"/>
        <v>0</v>
      </c>
      <c r="S48" s="24">
        <f t="shared" si="23"/>
        <v>0</v>
      </c>
      <c r="T48" s="24">
        <f t="shared" si="23"/>
        <v>0</v>
      </c>
      <c r="U48" s="24">
        <f t="shared" si="23"/>
        <v>0</v>
      </c>
      <c r="V48" s="24">
        <f t="shared" si="23"/>
        <v>0</v>
      </c>
      <c r="W48" s="24">
        <f t="shared" si="23"/>
        <v>0</v>
      </c>
      <c r="X48" s="24">
        <f t="shared" si="23"/>
        <v>0</v>
      </c>
      <c r="Y48" s="24">
        <f t="shared" si="23"/>
        <v>0</v>
      </c>
      <c r="Z48" s="24">
        <f t="shared" si="23"/>
        <v>0</v>
      </c>
      <c r="AA48" s="24">
        <f t="shared" si="23"/>
        <v>0</v>
      </c>
      <c r="AB48" s="24">
        <f t="shared" si="23"/>
        <v>0</v>
      </c>
      <c r="AC48" s="24">
        <f t="shared" si="23"/>
        <v>0</v>
      </c>
      <c r="AD48" s="24">
        <f t="shared" si="23"/>
        <v>0</v>
      </c>
      <c r="AE48" s="17"/>
    </row>
    <row r="49" spans="1:31" s="19" customFormat="1" ht="18" customHeight="1">
      <c r="A49" s="27" t="s">
        <v>25</v>
      </c>
      <c r="B49" s="24">
        <f>B44+B37+B31+B25+B18+B11</f>
        <v>7034.262</v>
      </c>
      <c r="C49" s="25">
        <f t="shared" si="19"/>
        <v>7034.262</v>
      </c>
      <c r="D49" s="25">
        <f t="shared" si="19"/>
        <v>7034.259999999999</v>
      </c>
      <c r="E49" s="25">
        <f>(D49*100)/B49</f>
        <v>99.99997156773517</v>
      </c>
      <c r="F49" s="25">
        <f>(D49*100)/C49</f>
        <v>99.99997156773517</v>
      </c>
      <c r="G49" s="24">
        <f t="shared" si="16"/>
        <v>0</v>
      </c>
      <c r="H49" s="24">
        <f t="shared" si="16"/>
        <v>0</v>
      </c>
      <c r="I49" s="24">
        <f t="shared" si="16"/>
        <v>0</v>
      </c>
      <c r="J49" s="24">
        <f t="shared" si="16"/>
        <v>0</v>
      </c>
      <c r="K49" s="24">
        <f>K44+K37+K31+K25+K18+K11</f>
        <v>1406.852</v>
      </c>
      <c r="L49" s="24">
        <f>L44+L37+L31+L25+L18+L11</f>
        <v>1123.53</v>
      </c>
      <c r="M49" s="24">
        <f>M44+M37+M31+M25+M18+M11</f>
        <v>1406.85</v>
      </c>
      <c r="N49" s="24">
        <f aca="true" t="shared" si="24" ref="N49:AD49">N44+N37+N31+N25+N18+N11</f>
        <v>1420.81</v>
      </c>
      <c r="O49" s="24">
        <f t="shared" si="24"/>
        <v>1406.85</v>
      </c>
      <c r="P49" s="24">
        <v>1676.21</v>
      </c>
      <c r="Q49" s="24">
        <f t="shared" si="24"/>
        <v>1406.85</v>
      </c>
      <c r="R49" s="24">
        <v>1406.85</v>
      </c>
      <c r="S49" s="24">
        <f t="shared" si="24"/>
        <v>1406.86</v>
      </c>
      <c r="T49" s="24">
        <f t="shared" si="24"/>
        <v>1406.86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0</v>
      </c>
      <c r="AA49" s="24">
        <f t="shared" si="24"/>
        <v>0</v>
      </c>
      <c r="AB49" s="24">
        <f t="shared" si="24"/>
        <v>0</v>
      </c>
      <c r="AC49" s="24">
        <f t="shared" si="24"/>
        <v>0</v>
      </c>
      <c r="AD49" s="24">
        <f t="shared" si="24"/>
        <v>0</v>
      </c>
      <c r="AE49" s="17"/>
    </row>
    <row r="50" spans="1:31" ht="35.25" customHeight="1">
      <c r="A50" s="8"/>
      <c r="B50" s="3"/>
      <c r="F50" s="1"/>
      <c r="R50" s="3"/>
      <c r="AD50" s="2"/>
      <c r="AE50" s="1"/>
    </row>
    <row r="51" spans="1:43" ht="35.25" customHeight="1">
      <c r="A51" s="49" t="s">
        <v>45</v>
      </c>
      <c r="B51" s="50"/>
      <c r="C51" s="50"/>
      <c r="D51" s="50"/>
      <c r="E51" s="8"/>
      <c r="G51" s="3"/>
      <c r="H51" s="3"/>
      <c r="I51" s="3"/>
      <c r="J51" s="3"/>
      <c r="K51" s="3"/>
      <c r="L51" s="3"/>
      <c r="M51" s="3"/>
      <c r="N51" s="3"/>
      <c r="O51" s="3"/>
      <c r="P51" s="4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</row>
    <row r="52" spans="1:43" ht="19.5" customHeight="1">
      <c r="A52" s="51" t="s">
        <v>48</v>
      </c>
      <c r="B52" s="51"/>
      <c r="C52" s="51"/>
      <c r="D52" s="51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4"/>
      <c r="Q52" s="3"/>
      <c r="R52" s="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</row>
    <row r="53" spans="1:43" ht="24.75" customHeight="1">
      <c r="A53" s="2" t="s">
        <v>51</v>
      </c>
      <c r="B53" s="8"/>
      <c r="C53" s="8"/>
      <c r="D53" s="8"/>
      <c r="F53" s="2"/>
      <c r="G53" s="3"/>
      <c r="H53" s="3"/>
      <c r="I53" s="3"/>
      <c r="J53" s="3"/>
      <c r="K53" s="3"/>
      <c r="L53" s="3"/>
      <c r="M53" s="3"/>
      <c r="N53" s="3"/>
      <c r="O53" s="3"/>
      <c r="P53" s="4"/>
      <c r="Q53" s="3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</row>
    <row r="54" spans="2:6" ht="19.5" customHeight="1">
      <c r="B54" s="49"/>
      <c r="C54" s="49"/>
      <c r="D54" s="49"/>
      <c r="E54" s="49"/>
      <c r="F54" s="49"/>
    </row>
    <row r="55" spans="1:6" ht="48.75" customHeight="1">
      <c r="A55" s="2" t="s">
        <v>49</v>
      </c>
      <c r="C55" s="2"/>
      <c r="D55" s="2"/>
      <c r="E55" s="2"/>
      <c r="F55" s="2"/>
    </row>
    <row r="56" spans="2:6" ht="18.75">
      <c r="B56" s="49"/>
      <c r="C56" s="49"/>
      <c r="D56" s="49"/>
      <c r="E56" s="49"/>
      <c r="F56" s="2"/>
    </row>
  </sheetData>
  <sheetProtection/>
  <mergeCells count="24">
    <mergeCell ref="AA1:AB1"/>
    <mergeCell ref="AC1:AD1"/>
    <mergeCell ref="AE1:AE2"/>
    <mergeCell ref="S1:T1"/>
    <mergeCell ref="U1:V1"/>
    <mergeCell ref="C1:C2"/>
    <mergeCell ref="D1:D2"/>
    <mergeCell ref="Y1:Z1"/>
    <mergeCell ref="B54:F54"/>
    <mergeCell ref="B56:E56"/>
    <mergeCell ref="K1:L1"/>
    <mergeCell ref="M1:N1"/>
    <mergeCell ref="B1:B2"/>
    <mergeCell ref="W1:X1"/>
    <mergeCell ref="AE14:AE18"/>
    <mergeCell ref="A1:A2"/>
    <mergeCell ref="E1:F1"/>
    <mergeCell ref="G1:H1"/>
    <mergeCell ref="A51:D51"/>
    <mergeCell ref="A52:D52"/>
    <mergeCell ref="A4:AE4"/>
    <mergeCell ref="O1:P1"/>
    <mergeCell ref="Q1:R1"/>
    <mergeCell ref="I1:J1"/>
  </mergeCells>
  <printOptions horizontalCentered="1"/>
  <pageMargins left="0" right="0" top="0.1968503937007874" bottom="0.1968503937007874" header="0.1968503937007874" footer="0.1968503937007874"/>
  <pageSetup fitToHeight="0" fitToWidth="2" horizontalDpi="600" verticalDpi="600" orientation="landscape" paperSize="9" scale="5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PavlenkoNG</cp:lastModifiedBy>
  <cp:lastPrinted>2014-09-11T11:08:29Z</cp:lastPrinted>
  <dcterms:created xsi:type="dcterms:W3CDTF">1996-10-08T23:32:33Z</dcterms:created>
  <dcterms:modified xsi:type="dcterms:W3CDTF">2014-09-11T11:21:22Z</dcterms:modified>
  <cp:category/>
  <cp:version/>
  <cp:contentType/>
  <cp:contentStatus/>
</cp:coreProperties>
</file>